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0305" activeTab="0"/>
  </bookViews>
  <sheets>
    <sheet name="Вар 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<sst xmlns="http://schemas.openxmlformats.org/spreadsheetml/2006/main" count="57" uniqueCount="56">
  <si>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</si>
  <si>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</si>
  <si>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</si>
  <si>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</si>
  <si>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</si>
  <si>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</si>
  <si>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</si>
  <si>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</si>
  <si>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</si>
  <si>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</si>
  <si>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</si>
  <si>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</si>
  <si>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</si>
  <si>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</si>
  <si>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</si>
  <si>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</si>
  <si>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</si>
  <si>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</si>
  <si>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</si>
  <si>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</si>
  <si>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</si>
  <si>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</si>
  <si>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</si>
  <si>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</si>
  <si>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</si>
  <si>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</si>
  <si>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</si>
  <si>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</si>
  <si>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</si>
  <si>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</si>
  <si>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</si>
  <si>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</si>
  <si>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</si>
  <si>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</si>
  <si>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</si>
  <si>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</si>
  <si>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</si>
  <si>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</si>
  <si>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</si>
  <si>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</si>
  <si>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</si>
  <si>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</si>
  <si>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</si>
  <si>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0"/>
        <rFont val="Arial Cyr"/>
        <family val="0"/>
      </rPr>
      <t>г.Юрга, пр.Победы 30</t>
    </r>
    <r>
      <rPr>
        <sz val="10"/>
        <rFont val="Arial Cyr"/>
        <family val="0"/>
      </rPr>
      <t xml:space="preserve">
за 2009 год</t>
    </r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</si>
  <si>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</si>
  <si>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</si>
  <si>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</si>
  <si>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</si>
  <si>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</si>
  <si>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</si>
  <si>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Содержание, обслуживание и текущий ремонт общего имущества МКД</t>
  </si>
  <si>
    <t>Собственные средства управляющей компании, т.руб.</t>
  </si>
  <si>
    <t>3.1.</t>
  </si>
  <si>
    <t>3.2.</t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</si>
  <si>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8"/>
        <rFont val="Arial Cyr"/>
        <family val="0"/>
      </rPr>
      <t>- Сборка рам МОП из готового бруса с остеклением и установкой на место – 6 шт 
- Ремонт дверных полотен – 4 шт
- Ремонт козырьков 5-х этажей  (кв.14,27) – 2шт
- Ремонт защитного слоя балконного козырька , кв.14
- Ремонт чердачных люков с обивкой жестью – 2 шт
- Устройство бетонного плинтуса на балконе вдоль стеновой панели снаружи , кв 12 
- Ремонт м/панельного шва, кв.12, кв. 46 –   65 п.м.
- Огрунтовка поверхности наружней стены и балконного козырька акриловой краской, кв.12 - 4.8 м2
- Ремонт цокольных панелей цем-песчаным р-ром из подвала с закладкой продуха кирпичем – 11 м2
- Ремонт лавочки – 1 шт
- Окраска детского оборудования – 20 м2
- Масляная окраска контейнеров и ограждения контейнерной площадки – 11 м2.</t>
    </r>
    <r>
      <rPr>
        <b/>
        <sz val="8"/>
        <rFont val="Arial Cyr"/>
        <family val="0"/>
      </rPr>
      <t xml:space="preserve">
3. Содержание и обслуживание энергооборудования, в т.ч.:
</t>
    </r>
    <r>
      <rPr>
        <sz val="8"/>
        <rFont val="Arial Cyr"/>
        <family val="0"/>
      </rPr>
      <t>- Установка таймера времени на наружное освещение</t>
    </r>
    <r>
      <rPr>
        <b/>
        <sz val="8"/>
        <rFont val="Arial Cyr"/>
        <family val="0"/>
      </rPr>
      <t xml:space="preserve">
4. Санитарно-техническое обслуживание внутридомового оборудования, в т.ч.:
</t>
    </r>
    <r>
      <rPr>
        <sz val="8"/>
        <rFont val="Arial Cyr"/>
        <family val="0"/>
      </rPr>
      <t>- Замена стояка отопления кв. 13
- Замена запорной арматуры (подвал)
- Замена стояка отопления  и ХВС кв. 15
- Замена запорной арматуры на Р.У.
- Замена участка розлива отопления
- Замена участка розлива ГВС
- Замена запорной арматуры на Р.У.(холодного водоснабжения)</t>
    </r>
    <r>
      <rPr>
        <b/>
        <sz val="8"/>
        <rFont val="Arial Cyr"/>
        <family val="0"/>
      </rPr>
      <t xml:space="preserve">
5. Вывоз твердых бытовых отходов.
6. Отопление мест общего пользования.
</t>
    </r>
    <r>
      <rPr>
        <sz val="8"/>
        <rFont val="Arial Cyr"/>
        <family val="0"/>
      </rPr>
      <t xml:space="preserve">
</t>
    </r>
  </si>
  <si>
    <t>(-) задолженность собственников, (+) переплата собственников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</si>
</sst>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 wrapText="1"/>
    </xf>
    <xf numFmtId="168" fontId="1" fillId="0" borderId="1" xfId="0" applyNumberFormat="1" applyFont="1" applyBorder="1" applyAlignment="1">
      <alignment/>
    </xf>
    <xf numFmtId="168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168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8" fontId="0" fillId="0" borderId="6" xfId="0" applyNumberFormat="1" applyBorder="1" applyAlignment="1">
      <alignment horizontal="center" vertical="center" wrapText="1"/>
    </xf>
    <xf numFmtId="168" fontId="0" fillId="0" borderId="7" xfId="0" applyNumberFormat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 wrapText="1"/>
    </xf>
    <xf numFmtId="168" fontId="1" fillId="0" borderId="4" xfId="0" applyNumberFormat="1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 indent="5"/>
    </xf>
    <xf numFmtId="0" fontId="0" fillId="0" borderId="4" xfId="0" applyFont="1" applyBorder="1" applyAlignment="1">
      <alignment horizontal="left" vertical="center" wrapText="1" indent="5"/>
    </xf>
    <xf numFmtId="0" fontId="0" fillId="0" borderId="5" xfId="0" applyFont="1" applyBorder="1" applyAlignment="1">
      <alignment horizontal="left" vertical="center" wrapText="1" indent="5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9" fontId="5" fillId="0" borderId="6" xfId="0" applyNumberFormat="1" applyFont="1" applyBorder="1" applyAlignment="1">
      <alignment horizontal="left" vertical="top" wrapText="1"/>
    </xf>
    <xf numFmtId="169" fontId="2" fillId="0" borderId="7" xfId="0" applyNumberFormat="1" applyFont="1" applyBorder="1" applyAlignment="1">
      <alignment horizontal="left" vertical="top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1">
      <selection activeCell="B4" sqref="B4:G4"/>
    </sheetView>
  </sheetViews>
  <sheetFormatPr defaultColWidth="9.00390625" defaultRowHeight="12.75"/>
  <cols>
    <col min="1" max="1" width="4.625" style="0" customWidth="1"/>
    <col min="2" max="2" width="9.375" style="0" customWidth="1"/>
    <col min="3" max="3" width="30.625" style="0" customWidth="1"/>
    <col min="4" max="4" width="12.875" style="0" customWidth="1"/>
    <col min="5" max="5" width="13.875" style="0" customWidth="1"/>
    <col min="6" max="6" width="15.25390625" style="0" customWidth="1"/>
    <col min="7" max="7" width="42.625" style="0" customWidth="1"/>
    <col min="8" max="8" width="9.75390625" style="0" customWidth="1"/>
    <col min="9" max="9" width="9.875" style="0" customWidth="1"/>
  </cols>
  <sheetData>
    <row r="1" spans="1:9" ht="69" customHeight="1">
      <c r="A1" s="32" t="s">
        <v>43</v>
      </c>
      <c r="B1" s="32"/>
      <c r="C1" s="32"/>
      <c r="D1" s="32"/>
      <c r="E1" s="32"/>
      <c r="F1" s="32"/>
      <c r="G1" s="32"/>
      <c r="H1" s="32"/>
      <c r="I1" s="32"/>
    </row>
    <row r="2" spans="1:9" ht="12" customHeight="1">
      <c r="A2" s="5"/>
      <c r="B2" s="5"/>
      <c r="C2" s="5"/>
      <c r="D2" s="5"/>
      <c r="E2" s="5"/>
      <c r="F2" s="5"/>
      <c r="G2" s="5"/>
      <c r="H2" s="5"/>
      <c r="I2" s="7"/>
    </row>
    <row r="3" spans="1:9" ht="21" customHeight="1">
      <c r="A3" s="41" t="s">
        <v>28</v>
      </c>
      <c r="B3" s="42"/>
      <c r="C3" s="42"/>
      <c r="D3" s="42"/>
      <c r="E3" s="42"/>
      <c r="F3" s="42"/>
      <c r="G3" s="42"/>
      <c r="H3" s="42"/>
      <c r="I3" s="43"/>
    </row>
    <row r="4" spans="1:9" ht="21" customHeight="1">
      <c r="A4" s="8">
        <v>1</v>
      </c>
      <c r="B4" s="38" t="s">
        <v>23</v>
      </c>
      <c r="C4" s="39"/>
      <c r="D4" s="39"/>
      <c r="E4" s="39"/>
      <c r="F4" s="39"/>
      <c r="G4" s="40"/>
      <c r="H4" s="44">
        <v>1991</v>
      </c>
      <c r="I4" s="45"/>
    </row>
    <row r="5" spans="1:9" ht="21" customHeight="1">
      <c r="A5" s="8">
        <v>2</v>
      </c>
      <c r="B5" s="38" t="s">
        <v>20</v>
      </c>
      <c r="C5" s="39"/>
      <c r="D5" s="39"/>
      <c r="E5" s="39"/>
      <c r="F5" s="39"/>
      <c r="G5" s="40"/>
      <c r="H5" s="44">
        <v>5</v>
      </c>
      <c r="I5" s="45"/>
    </row>
    <row r="6" spans="1:9" ht="21" customHeight="1">
      <c r="A6" s="8">
        <v>3</v>
      </c>
      <c r="B6" s="38" t="s">
        <v>21</v>
      </c>
      <c r="C6" s="39"/>
      <c r="D6" s="39"/>
      <c r="E6" s="39"/>
      <c r="F6" s="39"/>
      <c r="G6" s="40"/>
      <c r="H6" s="44">
        <v>4</v>
      </c>
      <c r="I6" s="45"/>
    </row>
    <row r="7" spans="1:9" ht="21" customHeight="1">
      <c r="A7" s="8">
        <v>4</v>
      </c>
      <c r="B7" s="38" t="s">
        <v>22</v>
      </c>
      <c r="C7" s="39"/>
      <c r="D7" s="39"/>
      <c r="E7" s="39"/>
      <c r="F7" s="39"/>
      <c r="G7" s="40"/>
      <c r="H7" s="44">
        <v>58</v>
      </c>
      <c r="I7" s="45"/>
    </row>
    <row r="8" spans="1:9" ht="21" customHeight="1">
      <c r="A8" s="8">
        <v>5</v>
      </c>
      <c r="B8" s="38" t="s">
        <v>24</v>
      </c>
      <c r="C8" s="39"/>
      <c r="D8" s="39"/>
      <c r="E8" s="39"/>
      <c r="F8" s="39"/>
      <c r="G8" s="40"/>
      <c r="H8" s="44">
        <f>H9+H10</f>
        <v>3256.7</v>
      </c>
      <c r="I8" s="45"/>
    </row>
    <row r="9" spans="1:9" ht="21" customHeight="1">
      <c r="A9" s="8">
        <v>6</v>
      </c>
      <c r="B9" s="38" t="s">
        <v>25</v>
      </c>
      <c r="C9" s="39"/>
      <c r="D9" s="39"/>
      <c r="E9" s="39"/>
      <c r="F9" s="39"/>
      <c r="G9" s="40"/>
      <c r="H9" s="44">
        <v>2860.5</v>
      </c>
      <c r="I9" s="45"/>
    </row>
    <row r="10" spans="1:9" ht="19.5" customHeight="1">
      <c r="A10" s="1">
        <v>7</v>
      </c>
      <c r="B10" s="20" t="s">
        <v>26</v>
      </c>
      <c r="C10" s="20"/>
      <c r="D10" s="20"/>
      <c r="E10" s="20"/>
      <c r="F10" s="20"/>
      <c r="G10" s="20"/>
      <c r="H10" s="46">
        <v>396.2</v>
      </c>
      <c r="I10" s="47"/>
    </row>
    <row r="11" spans="1:9" ht="21" customHeight="1">
      <c r="A11" s="1">
        <v>8</v>
      </c>
      <c r="B11" s="20" t="s">
        <v>27</v>
      </c>
      <c r="C11" s="20"/>
      <c r="D11" s="20"/>
      <c r="E11" s="20"/>
      <c r="F11" s="20"/>
      <c r="G11" s="20"/>
      <c r="H11" s="46">
        <v>2216</v>
      </c>
      <c r="I11" s="47"/>
    </row>
    <row r="12" spans="1:9" ht="14.25" customHeight="1">
      <c r="A12" s="32"/>
      <c r="B12" s="32"/>
      <c r="C12" s="32"/>
      <c r="D12" s="32"/>
      <c r="E12" s="32"/>
      <c r="F12" s="32"/>
      <c r="G12" s="32"/>
      <c r="H12" s="32"/>
      <c r="I12" s="32"/>
    </row>
    <row r="13" spans="1:9" ht="21" customHeight="1">
      <c r="A13" s="35" t="s">
        <v>29</v>
      </c>
      <c r="B13" s="36"/>
      <c r="C13" s="36"/>
      <c r="D13" s="36"/>
      <c r="E13" s="36"/>
      <c r="F13" s="36"/>
      <c r="G13" s="36"/>
      <c r="H13" s="36"/>
      <c r="I13" s="37"/>
    </row>
    <row r="14" spans="1:9" ht="21" customHeight="1">
      <c r="A14" s="29" t="s">
        <v>55</v>
      </c>
      <c r="B14" s="30"/>
      <c r="C14" s="30"/>
      <c r="D14" s="30"/>
      <c r="E14" s="30"/>
      <c r="F14" s="30"/>
      <c r="G14" s="30"/>
      <c r="H14" s="30"/>
      <c r="I14" s="31"/>
    </row>
    <row r="15" spans="1:9" ht="12.75" customHeight="1">
      <c r="A15" s="33" t="s">
        <v>3</v>
      </c>
      <c r="B15" s="33" t="s">
        <v>31</v>
      </c>
      <c r="C15" s="21" t="s">
        <v>0</v>
      </c>
      <c r="D15" s="22"/>
      <c r="E15" s="22"/>
      <c r="F15" s="23"/>
      <c r="G15" s="21" t="s">
        <v>2</v>
      </c>
      <c r="H15" s="23"/>
      <c r="I15" s="33" t="s">
        <v>32</v>
      </c>
    </row>
    <row r="16" spans="1:9" ht="54" customHeight="1">
      <c r="A16" s="34"/>
      <c r="B16" s="34"/>
      <c r="C16" s="1" t="s">
        <v>1</v>
      </c>
      <c r="D16" s="1" t="s">
        <v>33</v>
      </c>
      <c r="E16" s="1" t="s">
        <v>34</v>
      </c>
      <c r="F16" s="1" t="s">
        <v>51</v>
      </c>
      <c r="G16" s="1" t="s">
        <v>1</v>
      </c>
      <c r="H16" s="1" t="s">
        <v>35</v>
      </c>
      <c r="I16" s="34"/>
    </row>
    <row r="17" spans="1:9" ht="12.75">
      <c r="A17" s="2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>
        <v>9</v>
      </c>
    </row>
    <row r="18" spans="1:9" ht="27" customHeight="1">
      <c r="A18" s="9">
        <v>1</v>
      </c>
      <c r="B18" s="10"/>
      <c r="C18" s="4" t="s">
        <v>5</v>
      </c>
      <c r="D18" s="10"/>
      <c r="E18" s="10"/>
      <c r="F18" s="10"/>
      <c r="G18" s="10"/>
      <c r="H18" s="10"/>
      <c r="I18" s="10"/>
    </row>
    <row r="19" spans="1:9" ht="27" customHeight="1">
      <c r="A19" s="1" t="s">
        <v>11</v>
      </c>
      <c r="B19" s="11">
        <v>-1.6286</v>
      </c>
      <c r="C19" s="3" t="s">
        <v>4</v>
      </c>
      <c r="D19" s="11">
        <v>14.70603</v>
      </c>
      <c r="E19" s="11">
        <v>14.51593</v>
      </c>
      <c r="F19" s="11"/>
      <c r="G19" s="19" t="s">
        <v>49</v>
      </c>
      <c r="H19" s="11">
        <f>E19</f>
        <v>14.51593</v>
      </c>
      <c r="I19" s="11">
        <f>B19-D19+E19</f>
        <v>-1.8186999999999998</v>
      </c>
    </row>
    <row r="20" spans="1:9" ht="67.5" customHeight="1">
      <c r="A20" s="33" t="s">
        <v>12</v>
      </c>
      <c r="B20" s="24">
        <f>-(28.50315+5.99483)</f>
        <v>-34.49798</v>
      </c>
      <c r="C20" s="50" t="s">
        <v>50</v>
      </c>
      <c r="D20" s="24">
        <f>257.38018+54.13267</f>
        <v>311.51285</v>
      </c>
      <c r="E20" s="24">
        <f>254.05309+53.43291</f>
        <v>307.486</v>
      </c>
      <c r="F20" s="24"/>
      <c r="G20" s="48" t="s">
        <v>54</v>
      </c>
      <c r="H20" s="24">
        <f>E20</f>
        <v>307.486</v>
      </c>
      <c r="I20" s="24">
        <f>B20-D20+E20</f>
        <v>-38.52483000000001</v>
      </c>
    </row>
    <row r="21" spans="1:9" ht="321" customHeight="1">
      <c r="A21" s="34"/>
      <c r="B21" s="25"/>
      <c r="C21" s="51"/>
      <c r="D21" s="25"/>
      <c r="E21" s="25"/>
      <c r="F21" s="25"/>
      <c r="G21" s="49"/>
      <c r="H21" s="25"/>
      <c r="I21" s="25"/>
    </row>
    <row r="22" spans="1:9" ht="27" customHeight="1">
      <c r="A22" s="9"/>
      <c r="B22" s="10">
        <f>SUM(B19:B21)</f>
        <v>-36.12658</v>
      </c>
      <c r="C22" s="4" t="s">
        <v>6</v>
      </c>
      <c r="D22" s="10">
        <f>SUM(D19:D21)</f>
        <v>326.21888</v>
      </c>
      <c r="E22" s="10">
        <f>SUM(E19:E21)</f>
        <v>322.00193</v>
      </c>
      <c r="F22" s="10"/>
      <c r="G22" s="10"/>
      <c r="H22" s="10">
        <f>SUM(H19:H20)</f>
        <v>322.00193</v>
      </c>
      <c r="I22" s="10">
        <f>SUM(I19:I21)</f>
        <v>-40.34353000000001</v>
      </c>
    </row>
    <row r="23" spans="1:9" ht="27" customHeight="1">
      <c r="A23" s="9">
        <v>2</v>
      </c>
      <c r="B23" s="10"/>
      <c r="C23" s="4" t="s">
        <v>7</v>
      </c>
      <c r="D23" s="10"/>
      <c r="E23" s="10"/>
      <c r="F23" s="10"/>
      <c r="G23" s="10"/>
      <c r="H23" s="10"/>
      <c r="I23" s="10"/>
    </row>
    <row r="24" spans="1:9" ht="27" customHeight="1">
      <c r="A24" s="1" t="s">
        <v>14</v>
      </c>
      <c r="B24" s="11">
        <v>-37.68158</v>
      </c>
      <c r="C24" s="3" t="s">
        <v>9</v>
      </c>
      <c r="D24" s="11">
        <v>340.26029</v>
      </c>
      <c r="E24" s="11">
        <v>335.86184</v>
      </c>
      <c r="F24" s="11"/>
      <c r="G24" s="18" t="s">
        <v>44</v>
      </c>
      <c r="H24" s="11">
        <f>E24</f>
        <v>335.86184</v>
      </c>
      <c r="I24" s="11">
        <f>B24-D24+E24</f>
        <v>-42.08003000000002</v>
      </c>
    </row>
    <row r="25" spans="1:9" ht="27" customHeight="1">
      <c r="A25" s="6" t="s">
        <v>15</v>
      </c>
      <c r="B25" s="11">
        <v>-12.81961</v>
      </c>
      <c r="C25" s="3" t="s">
        <v>10</v>
      </c>
      <c r="D25" s="11">
        <v>115.75963</v>
      </c>
      <c r="E25" s="11">
        <v>114.26324</v>
      </c>
      <c r="F25" s="11"/>
      <c r="G25" s="18" t="s">
        <v>45</v>
      </c>
      <c r="H25" s="11">
        <f>E25</f>
        <v>114.26324</v>
      </c>
      <c r="I25" s="11">
        <f>B25-D25+E25</f>
        <v>-14.316000000000003</v>
      </c>
    </row>
    <row r="26" spans="1:9" ht="27" customHeight="1">
      <c r="A26" s="6" t="s">
        <v>16</v>
      </c>
      <c r="B26" s="11">
        <v>-7.49655</v>
      </c>
      <c r="C26" s="3" t="s">
        <v>30</v>
      </c>
      <c r="D26" s="11">
        <v>67.69297</v>
      </c>
      <c r="E26" s="11">
        <v>66.81793</v>
      </c>
      <c r="F26" s="11"/>
      <c r="G26" s="18" t="s">
        <v>46</v>
      </c>
      <c r="H26" s="11">
        <f>E26</f>
        <v>66.81793</v>
      </c>
      <c r="I26" s="11">
        <f>B26-D26+E26</f>
        <v>-8.371589999999998</v>
      </c>
    </row>
    <row r="27" spans="1:9" ht="27" customHeight="1">
      <c r="A27" s="1" t="s">
        <v>17</v>
      </c>
      <c r="B27" s="11">
        <v>-4.96613</v>
      </c>
      <c r="C27" s="3" t="s">
        <v>8</v>
      </c>
      <c r="D27" s="11">
        <v>44.84357</v>
      </c>
      <c r="E27" s="11">
        <v>44.26389</v>
      </c>
      <c r="F27" s="11"/>
      <c r="G27" s="18" t="s">
        <v>47</v>
      </c>
      <c r="H27" s="11">
        <f>E27</f>
        <v>44.26389</v>
      </c>
      <c r="I27" s="11">
        <f>B27-D27+E27</f>
        <v>-5.545809999999996</v>
      </c>
    </row>
    <row r="28" spans="1:9" ht="27" customHeight="1">
      <c r="A28" s="1" t="s">
        <v>36</v>
      </c>
      <c r="B28" s="11">
        <v>-1.13989</v>
      </c>
      <c r="C28" s="3" t="s">
        <v>37</v>
      </c>
      <c r="D28" s="11">
        <v>10.2931</v>
      </c>
      <c r="E28" s="11">
        <v>10.16004</v>
      </c>
      <c r="F28" s="11"/>
      <c r="G28" s="18" t="s">
        <v>48</v>
      </c>
      <c r="H28" s="11">
        <f>E28</f>
        <v>10.16004</v>
      </c>
      <c r="I28" s="11">
        <f>B28-D28+E28</f>
        <v>-1.2729499999999998</v>
      </c>
    </row>
    <row r="29" spans="1:9" ht="27" customHeight="1">
      <c r="A29" s="9"/>
      <c r="B29" s="10">
        <f>SUM(B24:B28)</f>
        <v>-64.10376</v>
      </c>
      <c r="C29" s="4" t="s">
        <v>13</v>
      </c>
      <c r="D29" s="10">
        <f>SUM(D24:D28)</f>
        <v>578.84956</v>
      </c>
      <c r="E29" s="10">
        <f>SUM(E24:E28)</f>
        <v>571.3669399999999</v>
      </c>
      <c r="F29" s="10"/>
      <c r="G29" s="12"/>
      <c r="H29" s="10">
        <f>SUM(H24:H28)</f>
        <v>571.3669399999999</v>
      </c>
      <c r="I29" s="10">
        <f>SUM(I24:I28)</f>
        <v>-71.58638</v>
      </c>
    </row>
    <row r="30" spans="1:9" ht="26.25" customHeight="1">
      <c r="A30" s="9">
        <v>3</v>
      </c>
      <c r="B30" s="13"/>
      <c r="C30" s="4" t="s">
        <v>38</v>
      </c>
      <c r="D30" s="11"/>
      <c r="E30" s="11"/>
      <c r="F30" s="11"/>
      <c r="G30" s="14"/>
      <c r="H30" s="14"/>
      <c r="I30" s="11"/>
    </row>
    <row r="31" spans="1:9" ht="25.5">
      <c r="A31" s="1" t="s">
        <v>52</v>
      </c>
      <c r="B31" s="11">
        <v>-0.07533</v>
      </c>
      <c r="C31" s="15" t="s">
        <v>39</v>
      </c>
      <c r="D31" s="11">
        <v>0.68026</v>
      </c>
      <c r="E31" s="11">
        <v>0.67146</v>
      </c>
      <c r="F31" s="11"/>
      <c r="G31" s="14"/>
      <c r="H31" s="11">
        <f>E31</f>
        <v>0.67146</v>
      </c>
      <c r="I31" s="11">
        <f>B31-D31+E31</f>
        <v>-0.08413000000000004</v>
      </c>
    </row>
    <row r="32" spans="1:9" ht="24.75" customHeight="1">
      <c r="A32" s="1" t="s">
        <v>53</v>
      </c>
      <c r="B32" s="11">
        <v>-0.99456</v>
      </c>
      <c r="C32" s="15" t="s">
        <v>40</v>
      </c>
      <c r="D32" s="11">
        <v>8.98077</v>
      </c>
      <c r="E32" s="11">
        <v>8.86467</v>
      </c>
      <c r="F32" s="11"/>
      <c r="G32" s="14"/>
      <c r="H32" s="11">
        <f>E32</f>
        <v>8.86467</v>
      </c>
      <c r="I32" s="11">
        <f>B32-D32+E32</f>
        <v>-1.1106599999999993</v>
      </c>
    </row>
    <row r="33" spans="1:9" s="17" customFormat="1" ht="25.5" customHeight="1">
      <c r="A33" s="9"/>
      <c r="B33" s="10">
        <f>SUM(B31:B32)</f>
        <v>-1.06989</v>
      </c>
      <c r="C33" s="4" t="s">
        <v>41</v>
      </c>
      <c r="D33" s="10">
        <f>SUM(D31:D32)</f>
        <v>9.66103</v>
      </c>
      <c r="E33" s="10">
        <f>SUM(E31:E32)</f>
        <v>9.53613</v>
      </c>
      <c r="F33" s="10"/>
      <c r="G33" s="12"/>
      <c r="H33" s="10">
        <f>SUM(H31:H32)</f>
        <v>9.53613</v>
      </c>
      <c r="I33" s="10">
        <f>SUM(I31:I32)</f>
        <v>-1.1947899999999994</v>
      </c>
    </row>
    <row r="34" spans="1:9" ht="27" customHeight="1">
      <c r="A34" s="16"/>
      <c r="B34" s="10">
        <f>SUM(B22,B29,B33)</f>
        <v>-101.30022999999998</v>
      </c>
      <c r="C34" s="4" t="s">
        <v>19</v>
      </c>
      <c r="D34" s="10">
        <f>SUM(D22,D29,D33)</f>
        <v>914.72947</v>
      </c>
      <c r="E34" s="10">
        <f>SUM(E22,E29,E33)</f>
        <v>902.9049999999999</v>
      </c>
      <c r="F34" s="10"/>
      <c r="G34" s="12"/>
      <c r="H34" s="10">
        <f>SUM(H22,H29,H33)</f>
        <v>902.9049999999999</v>
      </c>
      <c r="I34" s="10">
        <f>SUM(I22,I29,I33)</f>
        <v>-113.1247</v>
      </c>
    </row>
    <row r="35" spans="1:9" ht="25.5">
      <c r="A35" s="16"/>
      <c r="B35" s="10"/>
      <c r="C35" s="4" t="s">
        <v>42</v>
      </c>
      <c r="D35" s="26">
        <f>D34-E34</f>
        <v>11.824470000000133</v>
      </c>
      <c r="E35" s="27"/>
      <c r="F35" s="28"/>
      <c r="G35" s="12"/>
      <c r="H35" s="12"/>
      <c r="I35" s="10"/>
    </row>
    <row r="36" spans="1:9" ht="27" customHeight="1">
      <c r="A36" s="9">
        <v>4</v>
      </c>
      <c r="B36" s="10">
        <v>17.7</v>
      </c>
      <c r="C36" s="4" t="s">
        <v>18</v>
      </c>
      <c r="D36" s="10">
        <v>31.32836</v>
      </c>
      <c r="E36" s="10">
        <v>30.92339</v>
      </c>
      <c r="F36" s="10"/>
      <c r="G36" s="12"/>
      <c r="H36" s="12"/>
      <c r="I36" s="10">
        <f>B36+E36+F36-H36</f>
        <v>48.62339</v>
      </c>
    </row>
  </sheetData>
  <mergeCells count="36">
    <mergeCell ref="I20:I21"/>
    <mergeCell ref="G20:G21"/>
    <mergeCell ref="C20:C21"/>
    <mergeCell ref="E20:E21"/>
    <mergeCell ref="D20:D21"/>
    <mergeCell ref="B20:B21"/>
    <mergeCell ref="A20:A21"/>
    <mergeCell ref="H8:I8"/>
    <mergeCell ref="H9:I9"/>
    <mergeCell ref="A12:I12"/>
    <mergeCell ref="B10:G10"/>
    <mergeCell ref="B11:G11"/>
    <mergeCell ref="H10:I10"/>
    <mergeCell ref="H11:I11"/>
    <mergeCell ref="B8:G8"/>
    <mergeCell ref="H5:I5"/>
    <mergeCell ref="H6:I6"/>
    <mergeCell ref="H7:I7"/>
    <mergeCell ref="B4:G4"/>
    <mergeCell ref="H4:I4"/>
    <mergeCell ref="B6:G6"/>
    <mergeCell ref="B7:G7"/>
    <mergeCell ref="A14:I14"/>
    <mergeCell ref="A1:I1"/>
    <mergeCell ref="G15:H15"/>
    <mergeCell ref="I15:I16"/>
    <mergeCell ref="B15:B16"/>
    <mergeCell ref="A15:A16"/>
    <mergeCell ref="A13:I13"/>
    <mergeCell ref="B5:G5"/>
    <mergeCell ref="B9:G9"/>
    <mergeCell ref="A3:I3"/>
    <mergeCell ref="C15:F15"/>
    <mergeCell ref="F20:F21"/>
    <mergeCell ref="D35:F35"/>
    <mergeCell ref="H20:H21"/>
  </mergeCell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2010-05-11T01:59:51Z</cp:lastPrinted>
  <dcterms:created xsi:type="dcterms:W3CDTF">2010-04-01T07:27:06Z</dcterms:created>
  <dcterms:modified xsi:type="dcterms:W3CDTF">2011-05-12T04:10:00Z</dcterms:modified>
  <cp:category/>
  <cp:version/>
  <cp:contentType/>
  <cp:contentStatus/>
</cp:coreProperties>
</file>